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28665\Desktop\"/>
    </mc:Choice>
  </mc:AlternateContent>
  <xr:revisionPtr revIDLastSave="0" documentId="8_{F896AC07-3D40-4E3E-AFAB-5F30DF93D29C}" xr6:coauthVersionLast="47" xr6:coauthVersionMax="47" xr10:uidLastSave="{00000000-0000-0000-0000-000000000000}"/>
  <bookViews>
    <workbookView xWindow="28680" yWindow="3375" windowWidth="29040" windowHeight="15840" firstSheet="1" activeTab="1" xr2:uid="{DFFFAEFF-A6B4-443E-959B-201B3778B91F}"/>
  </bookViews>
  <sheets>
    <sheet name="Digital version" sheetId="1" r:id="rId1"/>
    <sheet name="Printbar vers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F24" i="1" l="1"/>
  <c r="D8" i="1" l="1"/>
  <c r="D16" i="1" l="1"/>
  <c r="D18" i="1" l="1"/>
  <c r="D15" i="1"/>
  <c r="D14" i="1"/>
  <c r="D13" i="1"/>
  <c r="D12" i="1"/>
  <c r="D11" i="1"/>
  <c r="D10" i="1"/>
  <c r="D9" i="1"/>
  <c r="D19" i="1" l="1"/>
  <c r="F22" i="1" s="1"/>
  <c r="F25" i="1" l="1"/>
</calcChain>
</file>

<file path=xl/sharedStrings.xml><?xml version="1.0" encoding="utf-8"?>
<sst xmlns="http://schemas.openxmlformats.org/spreadsheetml/2006/main" count="93" uniqueCount="57">
  <si>
    <t>Skema til kasseafstemning</t>
  </si>
  <si>
    <t>Udfyld i de hvide felter</t>
  </si>
  <si>
    <t>Virksomhedens navn og cvr-nr.</t>
  </si>
  <si>
    <t>Kassen er optalt af</t>
  </si>
  <si>
    <t>Dato og klokkeslæt</t>
  </si>
  <si>
    <t>Antal</t>
  </si>
  <si>
    <t>Optalt og</t>
  </si>
  <si>
    <t>beregnet</t>
  </si>
  <si>
    <t>I alt</t>
  </si>
  <si>
    <t>Info</t>
  </si>
  <si>
    <t>Byttepenge ved åbning</t>
  </si>
  <si>
    <t>Skriv her, hvor meget der var i kassen, da du åbnede.</t>
  </si>
  <si>
    <t>Dankort</t>
  </si>
  <si>
    <t xml:space="preserve">Skriv her det samlede beløb for dagens salg via dankort. </t>
  </si>
  <si>
    <t xml:space="preserve">MobilePay og lign. </t>
  </si>
  <si>
    <t>Skriv her det samlede beløb for dagens salg via MobilePay eller andre digitale betalingsmidler.</t>
  </si>
  <si>
    <t>50-ører</t>
  </si>
  <si>
    <t>1-kroner</t>
  </si>
  <si>
    <t>2-kroner</t>
  </si>
  <si>
    <t xml:space="preserve">Skriv her antallet af 50-ører, 20-kroner, 100-kronesedler osv. </t>
  </si>
  <si>
    <t>5-kroner</t>
  </si>
  <si>
    <t xml:space="preserve">Herefter regner skemaet selv ud, hvad beløbene er for de forskellige typer mønter </t>
  </si>
  <si>
    <t>10-kroner</t>
  </si>
  <si>
    <t>og sedler.</t>
  </si>
  <si>
    <t xml:space="preserve">Kontanter i alt </t>
  </si>
  <si>
    <t>20-kroner</t>
  </si>
  <si>
    <t>(Skemaet lægger dernæst automatisk tallene i række 8 - 18 sammen).</t>
  </si>
  <si>
    <t>50-kroneseddel</t>
  </si>
  <si>
    <t>100-kroneseddel</t>
  </si>
  <si>
    <t>200-kroneseddel</t>
  </si>
  <si>
    <t>500-kroneseddel</t>
  </si>
  <si>
    <t>1000-kroneseddel</t>
  </si>
  <si>
    <t>Samlet</t>
  </si>
  <si>
    <t>Andre betalingsmidler</t>
  </si>
  <si>
    <t>Har der været salg, som er betalt med fx spillemærker, gavekort eller andre valutaer, lægger du alle salg sammen og skriver det samlede beløb her.</t>
  </si>
  <si>
    <t>Kontant køb af varer</t>
  </si>
  <si>
    <t>Har du i løbet af dagen brugt penge fra kassen til at købe varer, skal du skrive beløbet ind her. Husk, at du skal lægge en kvittering i kassen for de penge, du har brugt til varekøb.</t>
  </si>
  <si>
    <t xml:space="preserve">Det, der er i kassen
(optalt beholdning) </t>
  </si>
  <si>
    <t>Se her det samlede beløb, der ligger i kassen, efter at du har aflæst og talt alt op.(Det er tallene i række 6, 7,19, 20 og 21, der automatisk er lagt sammen). Husk, at det er eksklusiv byttepenge.</t>
  </si>
  <si>
    <t>Samlet salg ifølge kasseapparat</t>
  </si>
  <si>
    <t>Skriv her, hvad z-strimlen siger, der har været af samlet salg. 
Eller hvad det samlede salg er ifølge dine forenklede fakturaer.</t>
  </si>
  <si>
    <t xml:space="preserve">Det, der bør ligge i kassen (beregnet beholdning) </t>
  </si>
  <si>
    <t xml:space="preserve">Se her, hvad der burde ligge i kassen, når byttepenge ved åbning er lagt 
sammen med det samlede salg. (Det er tallene i række 5 og 23, der automatisk er lagt sammen.) </t>
  </si>
  <si>
    <t>Eventuel difference (forskel)</t>
  </si>
  <si>
    <t>Se her differencen, hvis kassen ikke stemmer.  Altså forskellen på, hvad der ligger i kassen, og hvad der burde ligge i kassen. (Det er række 22 og 24, der automatisk er trukket fra hinanden).</t>
  </si>
  <si>
    <t>Byttepenge til næste dag</t>
  </si>
  <si>
    <t>Skriv her, hvor mange byttepenge du efterlader i kassen til næste dags åbning.</t>
  </si>
  <si>
    <t>Skriv først antallet af 50-ører, 20-kroner osv. i de hvide felter til venstre.</t>
  </si>
  <si>
    <t>Kontanter i alt</t>
  </si>
  <si>
    <t xml:space="preserve">Skriv så de samlede beløb for mønter og sedler i de hvide felter til højre. </t>
  </si>
  <si>
    <t xml:space="preserve">Læg til sidst alle beløb sammen og skriv summen i feltet "Samlet". </t>
  </si>
  <si>
    <t>Har du i løbet af dagen brugt penge fra kassen til at købe varer, så skriv beløbet ind her. Husk at  lægge en kvittering i kassen for varekøbene.</t>
  </si>
  <si>
    <t xml:space="preserve">Skriv her det samlede beløb for dankort, digitale betalinger, kontanter, andre betalingsmidler og køb af varer. 
 </t>
  </si>
  <si>
    <t xml:space="preserve">Skriv her, hvad z-strimlen siger, der har været af samlet salg. Eller, hvad det samlede salg er ifølge dine forenklede fakturaer. </t>
  </si>
  <si>
    <t xml:space="preserve">Det, der bør ligge i kassen
(beregnet beholdning) </t>
  </si>
  <si>
    <t>Læg byttepenge ved åbning sammen med dagens samlede salg ifølge kasseapperatet. Så har du det beløb, der samlet set burde være i kassen.</t>
  </si>
  <si>
    <t>Træk det, der ligger i kassen og det, der burde ligge i kassen fra hinanden. Så kan du se, om der en kassedifference.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</si>
</sst>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u val="double"/>
      <sz val="9"/>
      <name val="Arial"/>
      <family val="2"/>
    </font>
    <font>
      <b/>
      <sz val="14"/>
      <color theme="0"/>
      <name val="Arial"/>
      <family val="2"/>
    </font>
    <font>
      <sz val="9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9"/>
      <color theme="1" tint="0.14999847407452621"/>
      <name val="Arial"/>
      <family val="2"/>
    </font>
    <font>
      <sz val="8"/>
      <color rgb="FF262626"/>
      <name val="Arial"/>
      <family val="2"/>
    </font>
    <font>
      <sz val="9"/>
      <color rgb="FF262626"/>
      <name val="Arial"/>
      <family val="2"/>
    </font>
    <font>
      <sz val="9"/>
      <color theme="1" tint="0.34998626667073579"/>
      <name val="Arial"/>
      <family val="2"/>
    </font>
    <font>
      <sz val="9"/>
      <color theme="0" tint="-0.499984740745262"/>
      <name val="Arial"/>
      <family val="2"/>
    </font>
    <font>
      <i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4143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1A1B1"/>
        <bgColor indexed="64"/>
      </patternFill>
    </fill>
    <fill>
      <patternFill patternType="solid">
        <fgColor rgb="FFF2F2F2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theme="0" tint="-0.499984740745262"/>
      </right>
      <top/>
      <bottom style="thick">
        <color indexed="64"/>
      </bottom>
      <diagonal/>
    </border>
    <border>
      <left style="thin">
        <color theme="0" tint="-0.499984740745262"/>
      </left>
      <right/>
      <top/>
      <bottom style="thick">
        <color indexed="64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111">
    <xf numFmtId="0" fontId="0" fillId="0" borderId="0" xfId="0"/>
    <xf numFmtId="4" fontId="8" fillId="2" borderId="9" xfId="0" applyNumberFormat="1" applyFont="1" applyFill="1" applyBorder="1" applyAlignment="1">
      <alignment horizontal="left" vertical="center" indent="1"/>
    </xf>
    <xf numFmtId="4" fontId="8" fillId="2" borderId="10" xfId="0" applyNumberFormat="1" applyFont="1" applyFill="1" applyBorder="1" applyAlignment="1">
      <alignment horizontal="left" vertical="center" indent="1"/>
    </xf>
    <xf numFmtId="4" fontId="3" fillId="0" borderId="0" xfId="0" applyNumberFormat="1" applyFont="1"/>
    <xf numFmtId="4" fontId="5" fillId="8" borderId="7" xfId="0" applyNumberFormat="1" applyFont="1" applyFill="1" applyBorder="1" applyAlignment="1">
      <alignment horizontal="left" vertical="center" indent="1"/>
    </xf>
    <xf numFmtId="4" fontId="5" fillId="8" borderId="0" xfId="0" applyNumberFormat="1" applyFont="1" applyFill="1" applyBorder="1" applyAlignment="1">
      <alignment horizontal="left" vertical="center" indent="1"/>
    </xf>
    <xf numFmtId="4" fontId="5" fillId="8" borderId="32" xfId="0" applyNumberFormat="1" applyFont="1" applyFill="1" applyBorder="1" applyAlignment="1">
      <alignment horizontal="left" vertical="center" indent="1"/>
    </xf>
    <xf numFmtId="4" fontId="5" fillId="8" borderId="33" xfId="0" applyNumberFormat="1" applyFont="1" applyFill="1" applyBorder="1" applyAlignment="1">
      <alignment horizontal="left" vertical="center" indent="1"/>
    </xf>
    <xf numFmtId="4" fontId="5" fillId="8" borderId="31" xfId="0" applyNumberFormat="1" applyFont="1" applyFill="1" applyBorder="1" applyAlignment="1">
      <alignment horizontal="left" vertical="center" indent="2"/>
    </xf>
    <xf numFmtId="4" fontId="1" fillId="0" borderId="0" xfId="0" applyNumberFormat="1" applyFont="1"/>
    <xf numFmtId="4" fontId="5" fillId="4" borderId="34" xfId="0" applyNumberFormat="1" applyFont="1" applyFill="1" applyBorder="1" applyAlignment="1">
      <alignment vertical="center" wrapText="1"/>
    </xf>
    <xf numFmtId="4" fontId="5" fillId="4" borderId="35" xfId="0" applyNumberFormat="1" applyFont="1" applyFill="1" applyBorder="1" applyAlignment="1">
      <alignment vertical="center" wrapText="1"/>
    </xf>
    <xf numFmtId="4" fontId="5" fillId="4" borderId="36" xfId="0" applyNumberFormat="1" applyFont="1" applyFill="1" applyBorder="1" applyAlignment="1">
      <alignment vertical="center" wrapText="1"/>
    </xf>
    <xf numFmtId="4" fontId="5" fillId="4" borderId="37" xfId="0" applyNumberFormat="1" applyFont="1" applyFill="1" applyBorder="1" applyAlignment="1">
      <alignment vertical="center" wrapText="1"/>
    </xf>
    <xf numFmtId="4" fontId="5" fillId="4" borderId="30" xfId="0" applyNumberFormat="1" applyFont="1" applyFill="1" applyBorder="1" applyAlignment="1">
      <alignment horizontal="left" vertical="center" wrapText="1" indent="1"/>
    </xf>
    <xf numFmtId="4" fontId="5" fillId="6" borderId="1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 wrapText="1"/>
    </xf>
    <xf numFmtId="4" fontId="5" fillId="6" borderId="2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 indent="1"/>
    </xf>
    <xf numFmtId="4" fontId="1" fillId="0" borderId="0" xfId="0" applyNumberFormat="1" applyFont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left" vertical="center" wrapText="1" indent="1"/>
    </xf>
    <xf numFmtId="4" fontId="6" fillId="3" borderId="0" xfId="0" applyNumberFormat="1" applyFont="1" applyFill="1" applyBorder="1" applyAlignment="1">
      <alignment horizontal="left" vertical="center" wrapText="1" indent="1"/>
    </xf>
    <xf numFmtId="4" fontId="6" fillId="3" borderId="0" xfId="0" applyNumberFormat="1" applyFont="1" applyFill="1" applyBorder="1" applyAlignment="1">
      <alignment horizontal="right" vertical="center" indent="1"/>
    </xf>
    <xf numFmtId="4" fontId="6" fillId="0" borderId="0" xfId="0" applyNumberFormat="1" applyFont="1" applyFill="1" applyBorder="1" applyAlignment="1">
      <alignment horizontal="right" vertical="center" indent="1"/>
    </xf>
    <xf numFmtId="4" fontId="10" fillId="5" borderId="8" xfId="0" applyNumberFormat="1" applyFont="1" applyFill="1" applyBorder="1" applyAlignment="1">
      <alignment horizontal="left" vertical="center" wrapText="1" indent="1"/>
    </xf>
    <xf numFmtId="4" fontId="2" fillId="0" borderId="0" xfId="0" applyNumberFormat="1" applyFont="1" applyBorder="1"/>
    <xf numFmtId="4" fontId="6" fillId="3" borderId="9" xfId="0" applyNumberFormat="1" applyFont="1" applyFill="1" applyBorder="1" applyAlignment="1">
      <alignment horizontal="left" vertical="center" wrapText="1" indent="1"/>
    </xf>
    <xf numFmtId="4" fontId="6" fillId="3" borderId="10" xfId="0" applyNumberFormat="1" applyFont="1" applyFill="1" applyBorder="1" applyAlignment="1">
      <alignment horizontal="left" vertical="center" wrapText="1" indent="1"/>
    </xf>
    <xf numFmtId="4" fontId="6" fillId="0" borderId="10" xfId="0" applyNumberFormat="1" applyFont="1" applyFill="1" applyBorder="1" applyAlignment="1">
      <alignment horizontal="right" vertical="center" indent="1"/>
    </xf>
    <xf numFmtId="4" fontId="6" fillId="3" borderId="10" xfId="0" applyNumberFormat="1" applyFont="1" applyFill="1" applyBorder="1" applyAlignment="1">
      <alignment horizontal="right" vertical="center" indent="1"/>
    </xf>
    <xf numFmtId="4" fontId="10" fillId="5" borderId="11" xfId="0" applyNumberFormat="1" applyFont="1" applyFill="1" applyBorder="1" applyAlignment="1">
      <alignment horizontal="left" vertical="center" wrapText="1" indent="1"/>
    </xf>
    <xf numFmtId="4" fontId="6" fillId="3" borderId="15" xfId="0" applyNumberFormat="1" applyFont="1" applyFill="1" applyBorder="1" applyAlignment="1">
      <alignment horizontal="left" vertical="center" wrapText="1" indent="1"/>
    </xf>
    <xf numFmtId="4" fontId="6" fillId="3" borderId="13" xfId="0" applyNumberFormat="1" applyFont="1" applyFill="1" applyBorder="1" applyAlignment="1">
      <alignment horizontal="left" vertical="center" wrapText="1" indent="1"/>
    </xf>
    <xf numFmtId="4" fontId="6" fillId="0" borderId="13" xfId="0" applyNumberFormat="1" applyFont="1" applyFill="1" applyBorder="1" applyAlignment="1">
      <alignment horizontal="right" vertical="center" indent="1"/>
    </xf>
    <xf numFmtId="4" fontId="6" fillId="3" borderId="13" xfId="0" applyNumberFormat="1" applyFont="1" applyFill="1" applyBorder="1" applyAlignment="1">
      <alignment horizontal="right" vertical="center" indent="1"/>
    </xf>
    <xf numFmtId="4" fontId="10" fillId="5" borderId="16" xfId="0" applyNumberFormat="1" applyFont="1" applyFill="1" applyBorder="1" applyAlignment="1">
      <alignment horizontal="left" vertical="center" wrapText="1" indent="1"/>
    </xf>
    <xf numFmtId="4" fontId="6" fillId="3" borderId="22" xfId="0" applyNumberFormat="1" applyFont="1" applyFill="1" applyBorder="1" applyAlignment="1">
      <alignment vertical="center" wrapText="1"/>
    </xf>
    <xf numFmtId="4" fontId="6" fillId="3" borderId="7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/>
    <xf numFmtId="4" fontId="2" fillId="0" borderId="0" xfId="0" applyNumberFormat="1" applyFont="1"/>
    <xf numFmtId="4" fontId="2" fillId="0" borderId="0" xfId="0" applyNumberFormat="1" applyFont="1" applyFill="1" applyBorder="1" applyAlignment="1">
      <alignment horizontal="right" indent="1"/>
    </xf>
    <xf numFmtId="4" fontId="4" fillId="0" borderId="0" xfId="0" applyNumberFormat="1" applyFont="1" applyFill="1" applyBorder="1" applyAlignment="1">
      <alignment horizontal="right" indent="1"/>
    </xf>
    <xf numFmtId="4" fontId="6" fillId="3" borderId="20" xfId="0" applyNumberFormat="1" applyFont="1" applyFill="1" applyBorder="1" applyAlignment="1">
      <alignment vertical="center" wrapText="1"/>
    </xf>
    <xf numFmtId="4" fontId="6" fillId="6" borderId="17" xfId="0" applyNumberFormat="1" applyFont="1" applyFill="1" applyBorder="1" applyAlignment="1">
      <alignment horizontal="left" vertical="center" wrapText="1" indent="1"/>
    </xf>
    <xf numFmtId="4" fontId="6" fillId="6" borderId="18" xfId="0" applyNumberFormat="1" applyFont="1" applyFill="1" applyBorder="1" applyAlignment="1">
      <alignment horizontal="left" vertical="center" wrapText="1" indent="1"/>
    </xf>
    <xf numFmtId="4" fontId="9" fillId="6" borderId="18" xfId="0" applyNumberFormat="1" applyFont="1" applyFill="1" applyBorder="1" applyAlignment="1">
      <alignment horizontal="right" vertical="center" indent="1"/>
    </xf>
    <xf numFmtId="4" fontId="6" fillId="6" borderId="18" xfId="0" applyNumberFormat="1" applyFont="1" applyFill="1" applyBorder="1" applyAlignment="1">
      <alignment horizontal="right" vertical="center" indent="1"/>
    </xf>
    <xf numFmtId="4" fontId="5" fillId="6" borderId="18" xfId="0" applyNumberFormat="1" applyFont="1" applyFill="1" applyBorder="1" applyAlignment="1">
      <alignment horizontal="right" vertical="center" indent="1"/>
    </xf>
    <xf numFmtId="4" fontId="10" fillId="5" borderId="19" xfId="0" applyNumberFormat="1" applyFont="1" applyFill="1" applyBorder="1" applyAlignment="1">
      <alignment horizontal="left" vertical="center" wrapText="1" indent="1"/>
    </xf>
    <xf numFmtId="4" fontId="6" fillId="3" borderId="20" xfId="0" applyNumberFormat="1" applyFont="1" applyFill="1" applyBorder="1" applyAlignment="1">
      <alignment horizontal="left" vertical="center" wrapText="1" indent="1"/>
    </xf>
    <xf numFmtId="4" fontId="6" fillId="3" borderId="12" xfId="0" applyNumberFormat="1" applyFont="1" applyFill="1" applyBorder="1" applyAlignment="1">
      <alignment horizontal="left" vertical="center" wrapText="1" indent="1"/>
    </xf>
    <xf numFmtId="4" fontId="6" fillId="3" borderId="12" xfId="0" applyNumberFormat="1" applyFont="1" applyFill="1" applyBorder="1" applyAlignment="1">
      <alignment horizontal="right" vertical="center" indent="1"/>
    </xf>
    <xf numFmtId="4" fontId="6" fillId="0" borderId="12" xfId="0" applyNumberFormat="1" applyFont="1" applyFill="1" applyBorder="1" applyAlignment="1">
      <alignment horizontal="right" vertical="center" indent="1"/>
    </xf>
    <xf numFmtId="4" fontId="10" fillId="5" borderId="21" xfId="0" applyNumberFormat="1" applyFont="1" applyFill="1" applyBorder="1" applyAlignment="1">
      <alignment horizontal="left" vertical="center" wrapText="1" indent="1"/>
    </xf>
    <xf numFmtId="4" fontId="6" fillId="6" borderId="22" xfId="0" applyNumberFormat="1" applyFont="1" applyFill="1" applyBorder="1" applyAlignment="1">
      <alignment horizontal="left" vertical="center" wrapText="1" indent="1"/>
    </xf>
    <xf numFmtId="4" fontId="6" fillId="6" borderId="14" xfId="0" applyNumberFormat="1" applyFont="1" applyFill="1" applyBorder="1" applyAlignment="1">
      <alignment horizontal="left" vertical="center" wrapText="1" indent="1"/>
    </xf>
    <xf numFmtId="4" fontId="6" fillId="6" borderId="14" xfId="0" applyNumberFormat="1" applyFont="1" applyFill="1" applyBorder="1" applyAlignment="1">
      <alignment horizontal="right" vertical="center" indent="1"/>
    </xf>
    <xf numFmtId="4" fontId="9" fillId="6" borderId="14" xfId="0" applyNumberFormat="1" applyFont="1" applyFill="1" applyBorder="1" applyAlignment="1">
      <alignment horizontal="right" vertical="center" indent="1"/>
    </xf>
    <xf numFmtId="4" fontId="5" fillId="6" borderId="14" xfId="0" applyNumberFormat="1" applyFont="1" applyFill="1" applyBorder="1" applyAlignment="1">
      <alignment horizontal="right" vertical="center" indent="1"/>
    </xf>
    <xf numFmtId="4" fontId="10" fillId="5" borderId="23" xfId="0" applyNumberFormat="1" applyFont="1" applyFill="1" applyBorder="1" applyAlignment="1">
      <alignment horizontal="left" vertical="center" wrapText="1" indent="1"/>
    </xf>
    <xf numFmtId="4" fontId="6" fillId="6" borderId="9" xfId="0" applyNumberFormat="1" applyFont="1" applyFill="1" applyBorder="1" applyAlignment="1">
      <alignment horizontal="left" vertical="center" wrapText="1" indent="1"/>
    </xf>
    <xf numFmtId="4" fontId="6" fillId="6" borderId="10" xfId="0" applyNumberFormat="1" applyFont="1" applyFill="1" applyBorder="1" applyAlignment="1">
      <alignment horizontal="left" vertical="center" wrapText="1" indent="1"/>
    </xf>
    <xf numFmtId="4" fontId="6" fillId="6" borderId="10" xfId="0" applyNumberFormat="1" applyFont="1" applyFill="1" applyBorder="1" applyAlignment="1">
      <alignment horizontal="right" vertical="center" indent="1"/>
    </xf>
    <xf numFmtId="4" fontId="7" fillId="6" borderId="10" xfId="0" applyNumberFormat="1" applyFont="1" applyFill="1" applyBorder="1" applyAlignment="1">
      <alignment horizontal="right" vertical="center" indent="1"/>
    </xf>
    <xf numFmtId="4" fontId="11" fillId="7" borderId="27" xfId="0" applyNumberFormat="1" applyFont="1" applyFill="1" applyBorder="1" applyAlignment="1">
      <alignment horizontal="left" vertical="center" wrapText="1" indent="1"/>
    </xf>
    <xf numFmtId="4" fontId="11" fillId="7" borderId="28" xfId="0" applyNumberFormat="1" applyFont="1" applyFill="1" applyBorder="1" applyAlignment="1">
      <alignment horizontal="left" vertical="center" wrapText="1" indent="1"/>
    </xf>
    <xf numFmtId="4" fontId="11" fillId="7" borderId="28" xfId="0" applyNumberFormat="1" applyFont="1" applyFill="1" applyBorder="1" applyAlignment="1">
      <alignment horizontal="right" vertical="center" indent="1"/>
    </xf>
    <xf numFmtId="4" fontId="12" fillId="7" borderId="29" xfId="0" applyNumberFormat="1" applyFont="1" applyFill="1" applyBorder="1" applyAlignment="1">
      <alignment horizontal="left" vertical="center" indent="1"/>
    </xf>
    <xf numFmtId="4" fontId="2" fillId="0" borderId="0" xfId="0" applyNumberFormat="1" applyFont="1" applyAlignment="1">
      <alignment horizontal="right" indent="1"/>
    </xf>
    <xf numFmtId="4" fontId="4" fillId="0" borderId="0" xfId="0" applyNumberFormat="1" applyFont="1" applyFill="1" applyBorder="1"/>
    <xf numFmtId="4" fontId="14" fillId="3" borderId="13" xfId="0" applyNumberFormat="1" applyFont="1" applyFill="1" applyBorder="1" applyAlignment="1">
      <alignment horizontal="right" vertical="center" indent="1"/>
    </xf>
    <xf numFmtId="4" fontId="6" fillId="3" borderId="0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right" vertical="center"/>
    </xf>
    <xf numFmtId="4" fontId="14" fillId="3" borderId="24" xfId="0" applyNumberFormat="1" applyFont="1" applyFill="1" applyBorder="1" applyAlignment="1">
      <alignment horizontal="right" vertical="center" indent="1"/>
    </xf>
    <xf numFmtId="4" fontId="5" fillId="8" borderId="31" xfId="0" applyNumberFormat="1" applyFont="1" applyFill="1" applyBorder="1" applyAlignment="1">
      <alignment horizontal="left" vertical="center" indent="1"/>
    </xf>
    <xf numFmtId="4" fontId="5" fillId="6" borderId="4" xfId="0" applyNumberFormat="1" applyFont="1" applyFill="1" applyBorder="1" applyAlignment="1">
      <alignment horizontal="center" vertical="center"/>
    </xf>
    <xf numFmtId="4" fontId="5" fillId="6" borderId="5" xfId="0" applyNumberFormat="1" applyFont="1" applyFill="1" applyBorder="1" applyAlignment="1">
      <alignment horizontal="center" vertical="center" wrapText="1"/>
    </xf>
    <xf numFmtId="4" fontId="5" fillId="6" borderId="5" xfId="0" applyNumberFormat="1" applyFont="1" applyFill="1" applyBorder="1" applyAlignment="1">
      <alignment horizontal="right" vertical="center"/>
    </xf>
    <xf numFmtId="4" fontId="5" fillId="6" borderId="5" xfId="0" applyNumberFormat="1" applyFont="1" applyFill="1" applyBorder="1" applyAlignment="1">
      <alignment horizontal="left" vertical="center"/>
    </xf>
    <xf numFmtId="4" fontId="5" fillId="6" borderId="5" xfId="0" applyNumberFormat="1" applyFont="1" applyFill="1" applyBorder="1" applyAlignment="1">
      <alignment horizontal="center" vertical="center"/>
    </xf>
    <xf numFmtId="4" fontId="5" fillId="6" borderId="6" xfId="0" applyNumberFormat="1" applyFont="1" applyFill="1" applyBorder="1" applyAlignment="1">
      <alignment horizontal="left" vertical="center" indent="1"/>
    </xf>
    <xf numFmtId="4" fontId="15" fillId="4" borderId="26" xfId="0" applyNumberFormat="1" applyFont="1" applyFill="1" applyBorder="1" applyAlignment="1">
      <alignment horizontal="right" vertical="center" indent="1"/>
    </xf>
    <xf numFmtId="4" fontId="15" fillId="0" borderId="13" xfId="0" applyNumberFormat="1" applyFont="1" applyFill="1" applyBorder="1" applyAlignment="1">
      <alignment horizontal="right" vertical="center" indent="1"/>
    </xf>
    <xf numFmtId="4" fontId="15" fillId="4" borderId="25" xfId="0" applyNumberFormat="1" applyFont="1" applyFill="1" applyBorder="1" applyAlignment="1">
      <alignment horizontal="right" vertical="center" indent="1"/>
    </xf>
    <xf numFmtId="4" fontId="15" fillId="0" borderId="24" xfId="0" applyNumberFormat="1" applyFont="1" applyFill="1" applyBorder="1" applyAlignment="1">
      <alignment horizontal="right" vertical="center" indent="1"/>
    </xf>
    <xf numFmtId="4" fontId="5" fillId="0" borderId="18" xfId="0" applyNumberFormat="1" applyFont="1" applyFill="1" applyBorder="1" applyAlignment="1">
      <alignment horizontal="right" vertical="center" indent="1"/>
    </xf>
    <xf numFmtId="4" fontId="5" fillId="0" borderId="14" xfId="0" applyNumberFormat="1" applyFont="1" applyFill="1" applyBorder="1" applyAlignment="1">
      <alignment horizontal="right" vertical="center" indent="1"/>
    </xf>
    <xf numFmtId="4" fontId="7" fillId="0" borderId="10" xfId="0" applyNumberFormat="1" applyFont="1" applyFill="1" applyBorder="1" applyAlignment="1">
      <alignment horizontal="right" vertical="center" indent="1"/>
    </xf>
    <xf numFmtId="4" fontId="13" fillId="7" borderId="28" xfId="0" applyNumberFormat="1" applyFont="1" applyFill="1" applyBorder="1" applyAlignment="1">
      <alignment horizontal="left" vertical="center" wrapText="1" indent="1"/>
    </xf>
    <xf numFmtId="4" fontId="13" fillId="7" borderId="28" xfId="0" applyNumberFormat="1" applyFont="1" applyFill="1" applyBorder="1" applyAlignment="1">
      <alignment horizontal="right" vertical="center" indent="1"/>
    </xf>
    <xf numFmtId="4" fontId="13" fillId="0" borderId="28" xfId="0" applyNumberFormat="1" applyFont="1" applyFill="1" applyBorder="1" applyAlignment="1">
      <alignment horizontal="right" vertical="center" indent="1"/>
    </xf>
    <xf numFmtId="0" fontId="6" fillId="9" borderId="38" xfId="0" applyFont="1" applyFill="1" applyBorder="1" applyAlignment="1">
      <alignment vertical="center"/>
    </xf>
    <xf numFmtId="0" fontId="6" fillId="9" borderId="39" xfId="0" applyFont="1" applyFill="1" applyBorder="1" applyAlignment="1">
      <alignment vertical="center"/>
    </xf>
    <xf numFmtId="4" fontId="2" fillId="0" borderId="0" xfId="0" applyNumberFormat="1" applyFont="1" applyBorder="1" applyAlignment="1">
      <alignment wrapText="1"/>
    </xf>
    <xf numFmtId="4" fontId="16" fillId="2" borderId="11" xfId="0" applyNumberFormat="1" applyFont="1" applyFill="1" applyBorder="1" applyAlignment="1">
      <alignment horizontal="right" vertical="center" indent="1"/>
    </xf>
    <xf numFmtId="1" fontId="14" fillId="4" borderId="26" xfId="0" applyNumberFormat="1" applyFont="1" applyFill="1" applyBorder="1" applyAlignment="1" applyProtection="1">
      <alignment horizontal="right" vertical="center" indent="1"/>
      <protection locked="0"/>
    </xf>
    <xf numFmtId="1" fontId="14" fillId="4" borderId="25" xfId="0" applyNumberFormat="1" applyFont="1" applyFill="1" applyBorder="1" applyAlignment="1" applyProtection="1">
      <alignment horizontal="right" vertical="center" indent="1"/>
      <protection locked="0"/>
    </xf>
    <xf numFmtId="4" fontId="6" fillId="0" borderId="10" xfId="0" applyNumberFormat="1" applyFont="1" applyFill="1" applyBorder="1" applyAlignment="1" applyProtection="1">
      <alignment horizontal="right" vertical="center" indent="1"/>
      <protection locked="0"/>
    </xf>
    <xf numFmtId="4" fontId="6" fillId="0" borderId="13" xfId="0" applyNumberFormat="1" applyFont="1" applyFill="1" applyBorder="1" applyAlignment="1" applyProtection="1">
      <alignment horizontal="right" vertical="center" indent="1"/>
      <protection locked="0"/>
    </xf>
    <xf numFmtId="4" fontId="6" fillId="0" borderId="0" xfId="0" applyNumberFormat="1" applyFont="1" applyFill="1" applyBorder="1" applyAlignment="1" applyProtection="1">
      <alignment horizontal="right" vertical="center" indent="1"/>
      <protection locked="0"/>
    </xf>
    <xf numFmtId="4" fontId="6" fillId="0" borderId="12" xfId="0" applyNumberFormat="1" applyFont="1" applyFill="1" applyBorder="1" applyAlignment="1" applyProtection="1">
      <alignment horizontal="right" vertical="center" indent="1"/>
      <protection locked="0"/>
    </xf>
    <xf numFmtId="4" fontId="11" fillId="4" borderId="28" xfId="0" applyNumberFormat="1" applyFont="1" applyFill="1" applyBorder="1" applyAlignment="1" applyProtection="1">
      <alignment horizontal="right" vertical="center" indent="1"/>
      <protection locked="0"/>
    </xf>
    <xf numFmtId="49" fontId="6" fillId="3" borderId="15" xfId="0" applyNumberFormat="1" applyFont="1" applyFill="1" applyBorder="1" applyAlignment="1">
      <alignment horizontal="left" vertical="center" wrapText="1" indent="1"/>
    </xf>
    <xf numFmtId="49" fontId="6" fillId="6" borderId="17" xfId="0" applyNumberFormat="1" applyFont="1" applyFill="1" applyBorder="1" applyAlignment="1">
      <alignment horizontal="left" vertical="center" wrapText="1" indent="1"/>
    </xf>
    <xf numFmtId="49" fontId="6" fillId="3" borderId="20" xfId="0" applyNumberFormat="1" applyFont="1" applyFill="1" applyBorder="1" applyAlignment="1">
      <alignment horizontal="left" vertical="center" wrapText="1" indent="1"/>
    </xf>
    <xf numFmtId="49" fontId="6" fillId="6" borderId="22" xfId="0" applyNumberFormat="1" applyFont="1" applyFill="1" applyBorder="1" applyAlignment="1">
      <alignment horizontal="left" vertical="center" wrapText="1" indent="1"/>
    </xf>
    <xf numFmtId="49" fontId="6" fillId="6" borderId="9" xfId="0" applyNumberFormat="1" applyFont="1" applyFill="1" applyBorder="1" applyAlignment="1">
      <alignment horizontal="left" vertical="center" wrapText="1" indent="1"/>
    </xf>
    <xf numFmtId="49" fontId="13" fillId="7" borderId="27" xfId="0" applyNumberFormat="1" applyFont="1" applyFill="1" applyBorder="1" applyAlignment="1">
      <alignment horizontal="left" vertical="center" wrapText="1" indent="1"/>
    </xf>
    <xf numFmtId="4" fontId="12" fillId="7" borderId="29" xfId="0" applyNumberFormat="1" applyFont="1" applyFill="1" applyBorder="1" applyAlignment="1">
      <alignment horizontal="left" vertical="center" wrapText="1" indent="1"/>
    </xf>
    <xf numFmtId="4" fontId="10" fillId="5" borderId="19" xfId="0" applyNumberFormat="1" applyFont="1" applyFill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2728A"/>
      <color rgb="FFD0D0D8"/>
      <color rgb="FFA1A1B1"/>
      <color rgb="FF8597B4"/>
      <color rgb="FF5C6487"/>
      <color rgb="FF5C6889"/>
      <color rgb="FF616181"/>
      <color rgb="FF4D4D6D"/>
      <color rgb="FFD1C5C3"/>
      <color rgb="FFE6E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997A-F541-4DE4-9A4D-7AB9F10346A1}">
  <dimension ref="A1:O31"/>
  <sheetViews>
    <sheetView showGridLines="0" view="pageLayout" zoomScaleNormal="110" zoomScaleSheetLayoutView="100" workbookViewId="0">
      <selection activeCell="E5" sqref="E5"/>
    </sheetView>
  </sheetViews>
  <sheetFormatPr defaultColWidth="8.85546875" defaultRowHeight="14.45"/>
  <cols>
    <col min="1" max="1" width="24.7109375" style="40" customWidth="1"/>
    <col min="2" max="2" width="14.42578125" style="40" customWidth="1"/>
    <col min="3" max="4" width="10.140625" style="40" customWidth="1"/>
    <col min="5" max="6" width="10.140625" style="69" customWidth="1"/>
    <col min="7" max="7" width="70.140625" style="69" customWidth="1"/>
    <col min="8" max="8" width="72.42578125" style="40" customWidth="1"/>
    <col min="9" max="10" width="8.85546875" style="40"/>
    <col min="11" max="11" width="8.85546875" style="40" customWidth="1"/>
    <col min="12" max="16384" width="8.85546875" style="40"/>
  </cols>
  <sheetData>
    <row r="1" spans="1:15" s="3" customFormat="1" ht="30.95" customHeight="1">
      <c r="A1" s="1" t="s">
        <v>0</v>
      </c>
      <c r="B1" s="2"/>
      <c r="C1" s="2"/>
      <c r="D1" s="2"/>
      <c r="E1" s="2"/>
      <c r="F1" s="2"/>
      <c r="G1" s="95" t="s">
        <v>1</v>
      </c>
    </row>
    <row r="2" spans="1:15" s="9" customFormat="1" ht="14.1" customHeight="1">
      <c r="A2" s="4" t="s">
        <v>2</v>
      </c>
      <c r="B2" s="5"/>
      <c r="C2" s="6"/>
      <c r="D2" s="7" t="s">
        <v>3</v>
      </c>
      <c r="E2" s="5"/>
      <c r="F2" s="6"/>
      <c r="G2" s="8" t="s">
        <v>4</v>
      </c>
    </row>
    <row r="3" spans="1:15" s="9" customFormat="1" ht="14.1" customHeight="1" thickBot="1">
      <c r="A3" s="10"/>
      <c r="B3" s="11"/>
      <c r="C3" s="11"/>
      <c r="D3" s="13"/>
      <c r="E3" s="11"/>
      <c r="F3" s="12"/>
      <c r="G3" s="14"/>
    </row>
    <row r="4" spans="1:15" s="20" customFormat="1" ht="14.1" customHeight="1" thickTop="1" thickBot="1">
      <c r="A4" s="15"/>
      <c r="B4" s="16"/>
      <c r="C4" s="16" t="s">
        <v>5</v>
      </c>
      <c r="D4" s="17" t="s">
        <v>6</v>
      </c>
      <c r="E4" s="18" t="s">
        <v>7</v>
      </c>
      <c r="F4" s="18" t="s">
        <v>8</v>
      </c>
      <c r="G4" s="19" t="s">
        <v>9</v>
      </c>
    </row>
    <row r="5" spans="1:15" s="26" customFormat="1" ht="30.95" customHeight="1" thickBot="1">
      <c r="A5" s="21" t="s">
        <v>10</v>
      </c>
      <c r="B5" s="22"/>
      <c r="C5" s="22"/>
      <c r="D5" s="23"/>
      <c r="E5" s="100"/>
      <c r="F5" s="23"/>
      <c r="G5" s="25" t="s">
        <v>11</v>
      </c>
      <c r="H5" s="94"/>
    </row>
    <row r="6" spans="1:15" s="26" customFormat="1" ht="30.95" customHeight="1">
      <c r="A6" s="27" t="s">
        <v>12</v>
      </c>
      <c r="B6" s="28"/>
      <c r="C6" s="28"/>
      <c r="D6" s="98"/>
      <c r="E6" s="30"/>
      <c r="F6" s="30"/>
      <c r="G6" s="31" t="s">
        <v>13</v>
      </c>
      <c r="H6" s="94"/>
    </row>
    <row r="7" spans="1:15" s="26" customFormat="1" ht="30.95" customHeight="1">
      <c r="A7" s="32" t="s">
        <v>14</v>
      </c>
      <c r="B7" s="33"/>
      <c r="C7" s="33"/>
      <c r="D7" s="99"/>
      <c r="E7" s="35"/>
      <c r="F7" s="35"/>
      <c r="G7" s="36" t="s">
        <v>15</v>
      </c>
      <c r="H7" s="94"/>
    </row>
    <row r="8" spans="1:15" s="26" customFormat="1" ht="14.1" customHeight="1">
      <c r="A8" s="37"/>
      <c r="B8" s="92" t="s">
        <v>16</v>
      </c>
      <c r="C8" s="96"/>
      <c r="D8" s="71">
        <f>C8*0.5</f>
        <v>0</v>
      </c>
      <c r="E8" s="72"/>
      <c r="F8" s="72"/>
      <c r="G8" s="25"/>
    </row>
    <row r="9" spans="1:15" s="26" customFormat="1" ht="14.1" customHeight="1">
      <c r="A9" s="38"/>
      <c r="B9" s="92" t="s">
        <v>17</v>
      </c>
      <c r="C9" s="96"/>
      <c r="D9" s="71">
        <f>C9*1</f>
        <v>0</v>
      </c>
      <c r="E9" s="72"/>
      <c r="F9" s="72"/>
      <c r="G9" s="25"/>
    </row>
    <row r="10" spans="1:15" s="26" customFormat="1" ht="14.1" customHeight="1">
      <c r="A10" s="38"/>
      <c r="B10" s="92" t="s">
        <v>18</v>
      </c>
      <c r="C10" s="96"/>
      <c r="D10" s="71">
        <f>C10*2</f>
        <v>0</v>
      </c>
      <c r="E10" s="72"/>
      <c r="F10" s="72"/>
      <c r="G10" s="25" t="s">
        <v>19</v>
      </c>
    </row>
    <row r="11" spans="1:15" s="26" customFormat="1" ht="14.1" customHeight="1">
      <c r="A11" s="38"/>
      <c r="B11" s="92" t="s">
        <v>20</v>
      </c>
      <c r="C11" s="96"/>
      <c r="D11" s="71">
        <f>C11*5</f>
        <v>0</v>
      </c>
      <c r="E11" s="72"/>
      <c r="F11" s="72"/>
      <c r="G11" s="25" t="s">
        <v>21</v>
      </c>
    </row>
    <row r="12" spans="1:15" s="26" customFormat="1" ht="14.1" customHeight="1">
      <c r="A12" s="38"/>
      <c r="B12" s="92" t="s">
        <v>22</v>
      </c>
      <c r="C12" s="96"/>
      <c r="D12" s="71">
        <f>C12*10</f>
        <v>0</v>
      </c>
      <c r="E12" s="72"/>
      <c r="F12" s="72"/>
      <c r="G12" s="25" t="s">
        <v>23</v>
      </c>
      <c r="J12" s="39"/>
      <c r="K12" s="39"/>
      <c r="L12" s="39"/>
      <c r="M12" s="39"/>
      <c r="N12" s="39"/>
      <c r="O12" s="39"/>
    </row>
    <row r="13" spans="1:15" s="26" customFormat="1" ht="14.1" customHeight="1">
      <c r="A13" s="21" t="s">
        <v>24</v>
      </c>
      <c r="B13" s="92" t="s">
        <v>25</v>
      </c>
      <c r="C13" s="96"/>
      <c r="D13" s="71">
        <f>C13*20</f>
        <v>0</v>
      </c>
      <c r="E13" s="72"/>
      <c r="F13" s="72"/>
      <c r="G13" s="25" t="s">
        <v>26</v>
      </c>
      <c r="J13" s="39"/>
      <c r="K13" s="39"/>
      <c r="L13" s="39"/>
      <c r="M13" s="39"/>
      <c r="N13" s="39"/>
      <c r="O13" s="39"/>
    </row>
    <row r="14" spans="1:15" ht="14.1" customHeight="1">
      <c r="A14" s="38"/>
      <c r="B14" s="92" t="s">
        <v>27</v>
      </c>
      <c r="C14" s="96"/>
      <c r="D14" s="71">
        <f>C14*50</f>
        <v>0</v>
      </c>
      <c r="E14" s="73"/>
      <c r="F14" s="73"/>
      <c r="G14" s="25"/>
      <c r="J14" s="39"/>
      <c r="K14" s="39"/>
      <c r="L14" s="39"/>
      <c r="M14" s="41"/>
      <c r="N14" s="39"/>
      <c r="O14" s="39"/>
    </row>
    <row r="15" spans="1:15" ht="14.1" customHeight="1">
      <c r="A15" s="38"/>
      <c r="B15" s="92" t="s">
        <v>28</v>
      </c>
      <c r="C15" s="96"/>
      <c r="D15" s="71">
        <f>C15*100</f>
        <v>0</v>
      </c>
      <c r="E15" s="73"/>
      <c r="F15" s="73"/>
      <c r="G15" s="25"/>
      <c r="J15" s="39"/>
      <c r="K15" s="39"/>
      <c r="L15" s="42"/>
      <c r="M15" s="42"/>
      <c r="N15" s="39"/>
      <c r="O15" s="39"/>
    </row>
    <row r="16" spans="1:15" ht="14.1" customHeight="1">
      <c r="A16" s="38"/>
      <c r="B16" s="92" t="s">
        <v>29</v>
      </c>
      <c r="C16" s="96"/>
      <c r="D16" s="71">
        <f>C16*200</f>
        <v>0</v>
      </c>
      <c r="E16" s="73"/>
      <c r="F16" s="73"/>
      <c r="G16" s="25"/>
      <c r="J16" s="39"/>
      <c r="K16" s="39"/>
      <c r="L16" s="42"/>
      <c r="M16" s="42"/>
      <c r="N16" s="39"/>
      <c r="O16" s="39"/>
    </row>
    <row r="17" spans="1:15" ht="14.1" customHeight="1">
      <c r="A17" s="38"/>
      <c r="B17" s="92" t="s">
        <v>30</v>
      </c>
      <c r="C17" s="96"/>
      <c r="D17" s="71">
        <f>C17*500</f>
        <v>0</v>
      </c>
      <c r="E17" s="73"/>
      <c r="F17" s="73"/>
      <c r="G17" s="25"/>
      <c r="J17" s="39"/>
      <c r="K17" s="39"/>
      <c r="L17" s="39"/>
      <c r="M17" s="39"/>
      <c r="N17" s="39"/>
      <c r="O17" s="39"/>
    </row>
    <row r="18" spans="1:15" ht="14.1" customHeight="1" thickBot="1">
      <c r="A18" s="38"/>
      <c r="B18" s="93" t="s">
        <v>31</v>
      </c>
      <c r="C18" s="97"/>
      <c r="D18" s="74">
        <f>C18*1000</f>
        <v>0</v>
      </c>
      <c r="E18" s="73"/>
      <c r="F18" s="73"/>
      <c r="G18" s="25"/>
      <c r="J18" s="39"/>
      <c r="K18" s="39"/>
      <c r="L18" s="41"/>
      <c r="M18" s="41"/>
      <c r="N18" s="39"/>
      <c r="O18" s="39"/>
    </row>
    <row r="19" spans="1:15" ht="14.1" customHeight="1">
      <c r="A19" s="43"/>
      <c r="B19" s="72" t="s">
        <v>32</v>
      </c>
      <c r="C19" s="23"/>
      <c r="D19" s="23">
        <f>SUM(D8:D18)</f>
        <v>0</v>
      </c>
      <c r="E19" s="73"/>
      <c r="F19" s="73"/>
      <c r="G19" s="25"/>
      <c r="J19" s="39"/>
      <c r="K19" s="39"/>
      <c r="L19" s="39"/>
      <c r="M19" s="39"/>
      <c r="N19" s="39"/>
      <c r="O19" s="39"/>
    </row>
    <row r="20" spans="1:15" ht="30.95" customHeight="1">
      <c r="A20" s="32" t="s">
        <v>33</v>
      </c>
      <c r="B20" s="33"/>
      <c r="C20" s="33"/>
      <c r="D20" s="99"/>
      <c r="E20" s="35"/>
      <c r="F20" s="35"/>
      <c r="G20" s="36" t="s">
        <v>34</v>
      </c>
      <c r="J20" s="39"/>
      <c r="K20" s="39"/>
      <c r="L20" s="39"/>
      <c r="M20" s="39"/>
      <c r="N20" s="39"/>
      <c r="O20" s="39"/>
    </row>
    <row r="21" spans="1:15" ht="30.95" customHeight="1">
      <c r="A21" s="32" t="s">
        <v>35</v>
      </c>
      <c r="B21" s="33"/>
      <c r="C21" s="33"/>
      <c r="D21" s="99"/>
      <c r="E21" s="35"/>
      <c r="F21" s="35"/>
      <c r="G21" s="36" t="s">
        <v>36</v>
      </c>
      <c r="J21" s="39"/>
      <c r="K21" s="39"/>
      <c r="L21" s="39"/>
      <c r="M21" s="39"/>
      <c r="N21" s="39"/>
      <c r="O21" s="39"/>
    </row>
    <row r="22" spans="1:15" ht="30.95" customHeight="1" thickBot="1">
      <c r="A22" s="44" t="s">
        <v>37</v>
      </c>
      <c r="B22" s="45"/>
      <c r="C22" s="45"/>
      <c r="D22" s="46"/>
      <c r="E22" s="47"/>
      <c r="F22" s="48">
        <f>D6+D7+D19+D20+D21</f>
        <v>0</v>
      </c>
      <c r="G22" s="49" t="s">
        <v>38</v>
      </c>
      <c r="J22" s="39"/>
      <c r="K22" s="39"/>
      <c r="L22" s="39"/>
      <c r="M22" s="39"/>
      <c r="N22" s="39"/>
      <c r="O22" s="39"/>
    </row>
    <row r="23" spans="1:15" ht="30.95" customHeight="1">
      <c r="A23" s="50" t="s">
        <v>39</v>
      </c>
      <c r="B23" s="51"/>
      <c r="C23" s="51"/>
      <c r="D23" s="52"/>
      <c r="E23" s="101"/>
      <c r="F23" s="52"/>
      <c r="G23" s="54" t="s">
        <v>40</v>
      </c>
      <c r="J23" s="39"/>
      <c r="K23" s="39"/>
      <c r="L23" s="39"/>
      <c r="M23" s="39"/>
      <c r="N23" s="39"/>
      <c r="O23" s="39"/>
    </row>
    <row r="24" spans="1:15" ht="30.95" customHeight="1">
      <c r="A24" s="55" t="s">
        <v>41</v>
      </c>
      <c r="B24" s="56"/>
      <c r="C24" s="56"/>
      <c r="D24" s="57"/>
      <c r="E24" s="58"/>
      <c r="F24" s="59">
        <f>E5+E23</f>
        <v>0</v>
      </c>
      <c r="G24" s="60" t="s">
        <v>42</v>
      </c>
      <c r="J24" s="39"/>
      <c r="K24" s="39"/>
      <c r="L24" s="39"/>
      <c r="M24" s="39"/>
      <c r="N24" s="39"/>
      <c r="O24" s="39"/>
    </row>
    <row r="25" spans="1:15" ht="30.95" customHeight="1">
      <c r="A25" s="61" t="s">
        <v>43</v>
      </c>
      <c r="B25" s="62"/>
      <c r="C25" s="62"/>
      <c r="D25" s="63"/>
      <c r="E25" s="63"/>
      <c r="F25" s="64">
        <f>SUM(F22-F24)</f>
        <v>0</v>
      </c>
      <c r="G25" s="31" t="s">
        <v>44</v>
      </c>
      <c r="J25" s="39"/>
      <c r="K25" s="39"/>
      <c r="L25" s="39"/>
      <c r="M25" s="39"/>
      <c r="N25" s="39"/>
      <c r="O25" s="39"/>
    </row>
    <row r="26" spans="1:15" ht="30.95" customHeight="1" thickTop="1" thickBot="1">
      <c r="A26" s="65" t="s">
        <v>45</v>
      </c>
      <c r="B26" s="66"/>
      <c r="C26" s="66"/>
      <c r="D26" s="67"/>
      <c r="E26" s="67"/>
      <c r="F26" s="102"/>
      <c r="G26" s="68" t="s">
        <v>46</v>
      </c>
      <c r="J26" s="39"/>
      <c r="K26" s="39"/>
      <c r="L26" s="39"/>
      <c r="M26" s="39"/>
      <c r="N26" s="39"/>
      <c r="O26" s="39"/>
    </row>
    <row r="27" spans="1:15">
      <c r="J27" s="39"/>
      <c r="K27" s="39"/>
      <c r="L27" s="39"/>
      <c r="M27" s="39"/>
      <c r="N27" s="39"/>
      <c r="O27" s="39"/>
    </row>
    <row r="28" spans="1:15">
      <c r="J28" s="39"/>
      <c r="K28" s="70"/>
      <c r="L28" s="42"/>
      <c r="M28" s="42"/>
      <c r="N28" s="39"/>
      <c r="O28" s="39"/>
    </row>
    <row r="29" spans="1:15">
      <c r="J29" s="39"/>
      <c r="K29" s="39"/>
      <c r="L29" s="39"/>
      <c r="M29" s="39"/>
      <c r="N29" s="39"/>
      <c r="O29" s="39"/>
    </row>
    <row r="30" spans="1:15">
      <c r="J30" s="39"/>
      <c r="K30" s="39"/>
      <c r="L30" s="39"/>
      <c r="M30" s="39"/>
      <c r="N30" s="39"/>
      <c r="O30" s="39"/>
    </row>
    <row r="31" spans="1:15">
      <c r="J31" s="39"/>
      <c r="K31" s="39"/>
      <c r="L31" s="39"/>
      <c r="M31" s="39"/>
      <c r="N31" s="39"/>
      <c r="O31" s="39"/>
    </row>
  </sheetData>
  <sheetProtection sheet="1" objects="1" scenarios="1"/>
  <pageMargins left="0.39370078740157483" right="0.39370078740157483" top="0.39370078740157483" bottom="0.39370078740157483" header="0.39370078740157483" footer="0.3937007874015748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0D44-22E4-3042-9F48-71834F232E01}">
  <dimension ref="A1:P31"/>
  <sheetViews>
    <sheetView showGridLines="0" tabSelected="1" showWhiteSpace="0" view="pageLayout" topLeftCell="A4" zoomScaleNormal="110" zoomScaleSheetLayoutView="139" workbookViewId="0">
      <selection activeCell="P25" sqref="P25"/>
    </sheetView>
  </sheetViews>
  <sheetFormatPr defaultColWidth="8.85546875" defaultRowHeight="14.45"/>
  <cols>
    <col min="1" max="1" width="22.85546875" style="40" customWidth="1"/>
    <col min="2" max="2" width="13.140625" style="40" customWidth="1"/>
    <col min="3" max="4" width="10.140625" style="40" customWidth="1"/>
    <col min="5" max="6" width="10.140625" style="69" customWidth="1"/>
    <col min="7" max="7" width="54.140625" style="69" customWidth="1"/>
    <col min="8" max="9" width="8.85546875" style="40" customWidth="1"/>
    <col min="10" max="11" width="8.85546875" style="40"/>
    <col min="12" max="12" width="8.85546875" style="40" customWidth="1"/>
    <col min="13" max="16384" width="8.85546875" style="40"/>
  </cols>
  <sheetData>
    <row r="1" spans="1:16" s="3" customFormat="1" ht="28.35" customHeight="1">
      <c r="A1" s="1" t="s">
        <v>0</v>
      </c>
      <c r="B1" s="2"/>
      <c r="C1" s="2"/>
      <c r="D1" s="2"/>
      <c r="E1" s="2"/>
      <c r="F1" s="2"/>
      <c r="G1" s="95" t="s">
        <v>1</v>
      </c>
    </row>
    <row r="2" spans="1:16" s="9" customFormat="1" ht="14.1" customHeight="1">
      <c r="A2" s="4" t="s">
        <v>2</v>
      </c>
      <c r="B2" s="5"/>
      <c r="C2" s="6"/>
      <c r="D2" s="7" t="s">
        <v>3</v>
      </c>
      <c r="E2" s="5"/>
      <c r="F2" s="6"/>
      <c r="G2" s="75" t="s">
        <v>4</v>
      </c>
    </row>
    <row r="3" spans="1:16" s="9" customFormat="1" ht="14.1" customHeight="1">
      <c r="A3" s="10"/>
      <c r="B3" s="11"/>
      <c r="C3" s="12"/>
      <c r="D3" s="13"/>
      <c r="E3" s="11"/>
      <c r="F3" s="12"/>
      <c r="G3" s="14"/>
    </row>
    <row r="4" spans="1:16" s="20" customFormat="1" ht="14.1" customHeight="1">
      <c r="A4" s="76"/>
      <c r="B4" s="77"/>
      <c r="C4" s="77" t="s">
        <v>5</v>
      </c>
      <c r="D4" s="78" t="s">
        <v>6</v>
      </c>
      <c r="E4" s="79" t="s">
        <v>7</v>
      </c>
      <c r="F4" s="80" t="s">
        <v>8</v>
      </c>
      <c r="G4" s="81" t="s">
        <v>9</v>
      </c>
    </row>
    <row r="5" spans="1:16" s="26" customFormat="1" ht="28.35" customHeight="1" thickBot="1">
      <c r="A5" s="21" t="s">
        <v>10</v>
      </c>
      <c r="B5" s="22"/>
      <c r="C5" s="22"/>
      <c r="D5" s="23"/>
      <c r="E5" s="24"/>
      <c r="F5" s="23"/>
      <c r="G5" s="25" t="s">
        <v>11</v>
      </c>
    </row>
    <row r="6" spans="1:16" s="26" customFormat="1" ht="28.35" customHeight="1">
      <c r="A6" s="27" t="s">
        <v>12</v>
      </c>
      <c r="B6" s="28"/>
      <c r="C6" s="28"/>
      <c r="D6" s="29"/>
      <c r="E6" s="30"/>
      <c r="F6" s="30"/>
      <c r="G6" s="31" t="s">
        <v>13</v>
      </c>
    </row>
    <row r="7" spans="1:16" s="26" customFormat="1" ht="28.35" customHeight="1">
      <c r="A7" s="32" t="s">
        <v>14</v>
      </c>
      <c r="B7" s="33"/>
      <c r="C7" s="33"/>
      <c r="D7" s="34"/>
      <c r="E7" s="35"/>
      <c r="F7" s="35"/>
      <c r="G7" s="36" t="s">
        <v>15</v>
      </c>
    </row>
    <row r="8" spans="1:16" s="26" customFormat="1" ht="14.1" customHeight="1">
      <c r="A8" s="37"/>
      <c r="B8" s="92" t="s">
        <v>16</v>
      </c>
      <c r="C8" s="82"/>
      <c r="D8" s="83"/>
      <c r="E8" s="72"/>
      <c r="F8" s="72"/>
      <c r="G8" s="25"/>
    </row>
    <row r="9" spans="1:16" s="26" customFormat="1" ht="14.1" customHeight="1">
      <c r="A9" s="38"/>
      <c r="B9" s="92" t="s">
        <v>17</v>
      </c>
      <c r="C9" s="82"/>
      <c r="D9" s="83"/>
      <c r="E9" s="72"/>
      <c r="F9" s="72"/>
      <c r="G9" s="25"/>
    </row>
    <row r="10" spans="1:16" s="26" customFormat="1" ht="14.1" customHeight="1">
      <c r="A10" s="38"/>
      <c r="B10" s="92" t="s">
        <v>18</v>
      </c>
      <c r="C10" s="82"/>
      <c r="D10" s="83"/>
      <c r="E10" s="72"/>
      <c r="F10" s="72"/>
      <c r="G10" s="25"/>
    </row>
    <row r="11" spans="1:16" s="26" customFormat="1" ht="14.1" customHeight="1">
      <c r="A11" s="38"/>
      <c r="B11" s="92" t="s">
        <v>20</v>
      </c>
      <c r="C11" s="82"/>
      <c r="D11" s="83"/>
      <c r="E11" s="72"/>
      <c r="F11" s="72"/>
      <c r="G11" s="25"/>
    </row>
    <row r="12" spans="1:16" s="26" customFormat="1" ht="14.1" customHeight="1">
      <c r="A12" s="38"/>
      <c r="B12" s="92" t="s">
        <v>22</v>
      </c>
      <c r="C12" s="82"/>
      <c r="D12" s="83"/>
      <c r="E12" s="72"/>
      <c r="F12" s="72"/>
      <c r="G12" s="25" t="s">
        <v>47</v>
      </c>
      <c r="K12" s="39"/>
      <c r="L12" s="39"/>
      <c r="M12" s="39"/>
      <c r="N12" s="39"/>
      <c r="O12" s="39"/>
      <c r="P12" s="39"/>
    </row>
    <row r="13" spans="1:16" s="26" customFormat="1" ht="14.1" customHeight="1">
      <c r="A13" s="21" t="s">
        <v>48</v>
      </c>
      <c r="B13" s="92" t="s">
        <v>25</v>
      </c>
      <c r="C13" s="82"/>
      <c r="D13" s="83"/>
      <c r="E13" s="72"/>
      <c r="F13" s="72"/>
      <c r="G13" s="25" t="s">
        <v>49</v>
      </c>
      <c r="K13" s="39"/>
      <c r="L13" s="39"/>
      <c r="M13" s="39"/>
      <c r="N13" s="39"/>
      <c r="O13" s="39"/>
      <c r="P13" s="39"/>
    </row>
    <row r="14" spans="1:16" ht="14.1" customHeight="1">
      <c r="A14" s="38"/>
      <c r="B14" s="92" t="s">
        <v>27</v>
      </c>
      <c r="C14" s="82"/>
      <c r="D14" s="83"/>
      <c r="E14" s="73"/>
      <c r="F14" s="73"/>
      <c r="G14" s="25" t="s">
        <v>50</v>
      </c>
      <c r="K14" s="39"/>
      <c r="L14" s="39"/>
      <c r="M14" s="39"/>
      <c r="N14" s="41"/>
      <c r="O14" s="39"/>
      <c r="P14" s="39"/>
    </row>
    <row r="15" spans="1:16" ht="14.1" customHeight="1">
      <c r="A15" s="38"/>
      <c r="B15" s="92" t="s">
        <v>28</v>
      </c>
      <c r="C15" s="82"/>
      <c r="D15" s="83"/>
      <c r="E15" s="73"/>
      <c r="F15" s="73"/>
      <c r="G15" s="25"/>
      <c r="K15" s="39"/>
      <c r="L15" s="39"/>
      <c r="M15" s="42"/>
      <c r="N15" s="42"/>
      <c r="O15" s="39"/>
      <c r="P15" s="39"/>
    </row>
    <row r="16" spans="1:16" ht="14.1" customHeight="1">
      <c r="A16" s="38"/>
      <c r="B16" s="92" t="s">
        <v>29</v>
      </c>
      <c r="C16" s="82"/>
      <c r="D16" s="83"/>
      <c r="E16" s="73"/>
      <c r="F16" s="73"/>
      <c r="G16" s="25"/>
      <c r="K16" s="39"/>
      <c r="L16" s="39"/>
      <c r="M16" s="42"/>
      <c r="N16" s="42"/>
      <c r="O16" s="39"/>
      <c r="P16" s="39"/>
    </row>
    <row r="17" spans="1:16" ht="14.1" customHeight="1">
      <c r="A17" s="38"/>
      <c r="B17" s="92" t="s">
        <v>30</v>
      </c>
      <c r="C17" s="82"/>
      <c r="D17" s="83"/>
      <c r="E17" s="73"/>
      <c r="F17" s="73"/>
      <c r="G17" s="25"/>
      <c r="K17" s="39"/>
      <c r="L17" s="39"/>
      <c r="M17" s="39"/>
      <c r="N17" s="39"/>
      <c r="O17" s="39"/>
      <c r="P17" s="39"/>
    </row>
    <row r="18" spans="1:16" ht="14.1" customHeight="1" thickBot="1">
      <c r="A18" s="38"/>
      <c r="B18" s="93" t="s">
        <v>31</v>
      </c>
      <c r="C18" s="84"/>
      <c r="D18" s="85"/>
      <c r="E18" s="73"/>
      <c r="F18" s="73"/>
      <c r="G18" s="25"/>
      <c r="K18" s="39"/>
      <c r="L18" s="39"/>
      <c r="M18" s="41"/>
      <c r="N18" s="41"/>
      <c r="O18" s="39"/>
      <c r="P18" s="39"/>
    </row>
    <row r="19" spans="1:16" ht="14.1" customHeight="1">
      <c r="A19" s="43"/>
      <c r="B19" s="72" t="s">
        <v>32</v>
      </c>
      <c r="C19" s="23"/>
      <c r="D19" s="24"/>
      <c r="E19" s="73"/>
      <c r="F19" s="73"/>
      <c r="G19" s="25"/>
      <c r="K19" s="39"/>
      <c r="L19" s="39"/>
      <c r="M19" s="39"/>
      <c r="N19" s="39"/>
      <c r="O19" s="39"/>
      <c r="P19" s="39"/>
    </row>
    <row r="20" spans="1:16" ht="28.35" customHeight="1">
      <c r="A20" s="103" t="s">
        <v>33</v>
      </c>
      <c r="B20" s="33"/>
      <c r="C20" s="33"/>
      <c r="D20" s="34"/>
      <c r="E20" s="35"/>
      <c r="F20" s="35"/>
      <c r="G20" s="36" t="s">
        <v>34</v>
      </c>
      <c r="K20" s="39"/>
      <c r="L20" s="39"/>
      <c r="M20" s="39"/>
      <c r="N20" s="39"/>
      <c r="O20" s="39"/>
      <c r="P20" s="39"/>
    </row>
    <row r="21" spans="1:16" ht="28.35" customHeight="1">
      <c r="A21" s="103" t="s">
        <v>35</v>
      </c>
      <c r="B21" s="33"/>
      <c r="C21" s="33"/>
      <c r="D21" s="34"/>
      <c r="E21" s="35"/>
      <c r="F21" s="35"/>
      <c r="G21" s="36" t="s">
        <v>51</v>
      </c>
      <c r="K21" s="39"/>
      <c r="L21" s="39"/>
      <c r="M21" s="39"/>
      <c r="N21" s="39"/>
      <c r="O21" s="39"/>
      <c r="P21" s="39"/>
    </row>
    <row r="22" spans="1:16" ht="28.35" customHeight="1" thickBot="1">
      <c r="A22" s="104" t="s">
        <v>37</v>
      </c>
      <c r="B22" s="45"/>
      <c r="C22" s="45"/>
      <c r="D22" s="46"/>
      <c r="E22" s="47"/>
      <c r="F22" s="86"/>
      <c r="G22" s="110" t="s">
        <v>52</v>
      </c>
      <c r="K22" s="39"/>
      <c r="L22" s="39"/>
      <c r="M22" s="39"/>
      <c r="N22" s="39"/>
      <c r="O22" s="39"/>
      <c r="P22" s="39"/>
    </row>
    <row r="23" spans="1:16" ht="28.35" customHeight="1">
      <c r="A23" s="105" t="s">
        <v>39</v>
      </c>
      <c r="B23" s="51"/>
      <c r="C23" s="51"/>
      <c r="D23" s="52"/>
      <c r="E23" s="53"/>
      <c r="F23" s="52"/>
      <c r="G23" s="54" t="s">
        <v>53</v>
      </c>
      <c r="K23" s="39"/>
      <c r="L23" s="39"/>
      <c r="M23" s="39"/>
      <c r="N23" s="39"/>
      <c r="O23" s="39"/>
      <c r="P23" s="39"/>
    </row>
    <row r="24" spans="1:16" ht="28.35" customHeight="1" thickBot="1">
      <c r="A24" s="106" t="s">
        <v>54</v>
      </c>
      <c r="B24" s="56"/>
      <c r="C24" s="56"/>
      <c r="D24" s="57"/>
      <c r="E24" s="58"/>
      <c r="F24" s="87"/>
      <c r="G24" s="60" t="s">
        <v>55</v>
      </c>
      <c r="K24" s="39"/>
      <c r="L24" s="39"/>
      <c r="M24" s="39"/>
      <c r="N24" s="39"/>
      <c r="O24" s="39"/>
      <c r="P24" s="39"/>
    </row>
    <row r="25" spans="1:16" ht="28.35" customHeight="1" thickBot="1">
      <c r="A25" s="107" t="s">
        <v>43</v>
      </c>
      <c r="B25" s="62"/>
      <c r="C25" s="62"/>
      <c r="D25" s="63"/>
      <c r="E25" s="63"/>
      <c r="F25" s="88"/>
      <c r="G25" s="31" t="s">
        <v>56</v>
      </c>
      <c r="K25" s="39"/>
      <c r="L25" s="39"/>
      <c r="M25" s="39"/>
      <c r="N25" s="39"/>
      <c r="O25" s="39"/>
      <c r="P25" s="39"/>
    </row>
    <row r="26" spans="1:16" ht="28.35" customHeight="1">
      <c r="A26" s="108" t="s">
        <v>45</v>
      </c>
      <c r="B26" s="89"/>
      <c r="C26" s="89"/>
      <c r="D26" s="90"/>
      <c r="E26" s="90"/>
      <c r="F26" s="91"/>
      <c r="G26" s="109" t="s">
        <v>46</v>
      </c>
      <c r="K26" s="39"/>
      <c r="L26" s="39"/>
      <c r="M26" s="39"/>
      <c r="N26" s="39"/>
      <c r="O26" s="39"/>
      <c r="P26" s="39"/>
    </row>
    <row r="27" spans="1:16">
      <c r="K27" s="39"/>
      <c r="L27" s="39"/>
      <c r="M27" s="39"/>
      <c r="N27" s="39"/>
      <c r="O27" s="39"/>
      <c r="P27" s="39"/>
    </row>
    <row r="28" spans="1:16">
      <c r="K28" s="39"/>
      <c r="L28" s="70"/>
      <c r="M28" s="42"/>
      <c r="N28" s="42"/>
      <c r="O28" s="39"/>
      <c r="P28" s="39"/>
    </row>
    <row r="29" spans="1:16">
      <c r="K29" s="39"/>
      <c r="L29" s="39"/>
      <c r="M29" s="39"/>
      <c r="N29" s="39"/>
      <c r="O29" s="39"/>
      <c r="P29" s="39"/>
    </row>
    <row r="30" spans="1:16">
      <c r="K30" s="39"/>
      <c r="L30" s="39"/>
      <c r="M30" s="39"/>
      <c r="N30" s="39"/>
      <c r="O30" s="39"/>
      <c r="P30" s="39"/>
    </row>
    <row r="31" spans="1:16">
      <c r="K31" s="39"/>
      <c r="L31" s="39"/>
      <c r="M31" s="39"/>
      <c r="N31" s="39"/>
      <c r="O31" s="39"/>
      <c r="P31" s="39"/>
    </row>
  </sheetData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2bb8991-45e4-4947-8bc8-f7e699dbd9e6">
      <UserInfo>
        <DisplayName>Kiri Tina Kristensen</DisplayName>
        <AccountId>27</AccountId>
        <AccountType/>
      </UserInfo>
      <UserInfo>
        <DisplayName>Betina Strecker</DisplayName>
        <AccountId>28</AccountId>
        <AccountType/>
      </UserInfo>
      <UserInfo>
        <DisplayName>Rasmus Beier Danielsen</DisplayName>
        <AccountId>59</AccountId>
        <AccountType/>
      </UserInfo>
      <UserInfo>
        <DisplayName>Sebastian Hansen-Jensen</DisplayName>
        <AccountId>26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007A7F73B2048B69617AC83D9838A" ma:contentTypeVersion="8" ma:contentTypeDescription="Opret et nyt dokument." ma:contentTypeScope="" ma:versionID="51d4f7a5f265db34f1361a6c6433df9a">
  <xsd:schema xmlns:xsd="http://www.w3.org/2001/XMLSchema" xmlns:xs="http://www.w3.org/2001/XMLSchema" xmlns:p="http://schemas.microsoft.com/office/2006/metadata/properties" xmlns:ns2="86b37ac6-67b6-4a4f-b756-2a3a6cdb83ae" xmlns:ns3="a2bb8991-45e4-4947-8bc8-f7e699dbd9e6" targetNamespace="http://schemas.microsoft.com/office/2006/metadata/properties" ma:root="true" ma:fieldsID="b368c136f96e70987b419622f36f68f8" ns2:_="" ns3:_="">
    <xsd:import namespace="86b37ac6-67b6-4a4f-b756-2a3a6cdb83ae"/>
    <xsd:import namespace="a2bb8991-45e4-4947-8bc8-f7e699dbd9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37ac6-67b6-4a4f-b756-2a3a6cdb83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b8991-45e4-4947-8bc8-f7e699dbd9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873919-239B-4340-BCBC-D1AF8267555F}"/>
</file>

<file path=customXml/itemProps2.xml><?xml version="1.0" encoding="utf-8"?>
<ds:datastoreItem xmlns:ds="http://schemas.openxmlformats.org/officeDocument/2006/customXml" ds:itemID="{4D8803AC-C323-4A6F-A73B-B40F2E05A3FB}"/>
</file>

<file path=customXml/itemProps3.xml><?xml version="1.0" encoding="utf-8"?>
<ds:datastoreItem xmlns:ds="http://schemas.openxmlformats.org/officeDocument/2006/customXml" ds:itemID="{C05024A8-A871-4138-8F77-993D5D59A3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Kasseafstemningsskema</dc:title>
  <dc:subject>Skema til kasseafstemning</dc:subject>
  <dc:creator>Cecilie Eltong Mogen</dc:creator>
  <cp:keywords/>
  <dc:description/>
  <cp:lastModifiedBy>Cecilie Eltong Mogen</cp:lastModifiedBy>
  <cp:revision/>
  <dcterms:created xsi:type="dcterms:W3CDTF">2020-03-16T07:40:28Z</dcterms:created>
  <dcterms:modified xsi:type="dcterms:W3CDTF">2023-07-24T12:37:07Z</dcterms:modified>
  <cp:category>Regnskab, bogføring og faktura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0x0101002CB007A7F73B2048B69617AC83D9838A</vt:lpwstr>
  </property>
</Properties>
</file>